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เมษายน 2565\เอกสารส่งสาขา\"/>
    </mc:Choice>
  </mc:AlternateContent>
  <bookViews>
    <workbookView xWindow="0" yWindow="0" windowWidth="11145" windowHeight="9615"/>
  </bookViews>
  <sheets>
    <sheet name="ประเมินตนเอง" sheetId="1" r:id="rId1"/>
    <sheet name="ประเมินผู้อื่น" sheetId="2" r:id="rId2"/>
    <sheet name="ประธานสาขา" sheetId="4" state="hidden" r:id="rId3"/>
    <sheet name="สายสนับสนุนประเมิน" sheetId="5" state="hidden" r:id="rId4"/>
    <sheet name="คะแนนรวม" sheetId="3" state="hidden" r:id="rId5"/>
  </sheets>
  <definedNames>
    <definedName name="_xlnm.Print_Area" localSheetId="0">ประเมินตนเอง!$A$1:$J$33</definedName>
    <definedName name="_xlnm.Print_Area" localSheetId="1">ประเมินผู้อื่น!$A$1:$L$34</definedName>
    <definedName name="_xlnm.Print_Area" localSheetId="3">สายสนับสนุนประเมิน!$A$1:$N$34</definedName>
  </definedNames>
  <calcPr calcId="152511"/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G6" i="2"/>
  <c r="G26" i="2"/>
  <c r="G25" i="2"/>
  <c r="G24" i="2"/>
  <c r="G23" i="2"/>
  <c r="G21" i="2"/>
  <c r="G20" i="2"/>
  <c r="G19" i="2"/>
  <c r="G18" i="2"/>
  <c r="G17" i="2"/>
  <c r="G14" i="2"/>
  <c r="G8" i="2"/>
  <c r="E16" i="5" l="1"/>
  <c r="I27" i="5"/>
  <c r="I28" i="5" s="1"/>
  <c r="I30" i="5" s="1"/>
  <c r="I16" i="5"/>
  <c r="G16" i="5"/>
  <c r="G27" i="5"/>
  <c r="G28" i="5" s="1"/>
  <c r="G30" i="5" s="1"/>
  <c r="E27" i="5"/>
  <c r="E28" i="5" s="1"/>
  <c r="E30" i="5" s="1"/>
  <c r="I22" i="5"/>
  <c r="E22" i="5"/>
  <c r="G22" i="5"/>
  <c r="G22" i="2"/>
  <c r="G27" i="2"/>
  <c r="G16" i="2"/>
  <c r="G28" i="2" s="1"/>
  <c r="G30" i="2" s="1"/>
  <c r="D4" i="3" s="1"/>
  <c r="E26" i="2"/>
  <c r="E25" i="2"/>
  <c r="E24" i="2"/>
  <c r="E8" i="4"/>
  <c r="E14" i="1"/>
  <c r="E8" i="1" l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E28" i="1" l="1"/>
  <c r="E30" i="1" s="1"/>
  <c r="C4" i="3"/>
  <c r="E4" i="3" s="1"/>
  <c r="F4" i="3" l="1"/>
  <c r="G4" i="3" s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<sst xmlns="http://schemas.openxmlformats.org/spreadsheetml/2006/main" count="187" uniqueCount="64">
  <si>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</si>
  <si>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</si>
  <si>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</si>
  <si>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</si>
  <si>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</si>
  <si>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</si>
  <si>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</si>
  <si>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</si>
  <si>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</si>
  <si>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</si>
  <si>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</si>
  <si>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</si>
  <si>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</si>
  <si>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</si>
  <si>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</si>
  <si>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</si>
  <si>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</si>
  <si>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</si>
  <si>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</si>
  <si>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</si>
  <si>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</si>
  <si>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</si>
  <si>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</si>
  <si>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</si>
  <si>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</si>
  <si>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</si>
  <si>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</si>
  <si>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</si>
  <si>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</si>
  <si>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</si>
  <si>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</si>
  <si>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</si>
  <si>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</si>
  <si>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</si>
  <si>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</si>
  <si>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</si>
  <si>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</si>
  <si>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</si>
  <si>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</si>
  <si>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</si>
  <si>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</si>
  <si>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</si>
  <si>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</si>
  <si>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</si>
  <si>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</si>
  <si>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</si>
  <si>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</si>
  <si>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</si>
  <si>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</si>
  <si>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</si>
  <si>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</si>
  <si>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</si>
  <si>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</si>
  <si>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</si>
  <si>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</si>
  <si>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</si>
  <si>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ข้าราชการ ปีงบประมาณ 2561 รอบที่ 2</t>
  </si>
  <si>
    <t>พนักงานมหาวิทยาลัย ปีงบประมาณ 2563</t>
  </si>
  <si>
    <t>๓.  สื่อการเรียนการสอน</t>
  </si>
  <si>
    <t>๔.  วิธีการสอน</t>
  </si>
  <si>
    <t>อาจารย์ร่วมสอน 2 คน โดยการสุ่ม</t>
  </si>
  <si>
    <t>ข้าราชการ ปีงบประมาณ 2563 รอบที่ 2</t>
  </si>
  <si>
    <t>ข้าราชการ ปีงบประมาณ 2565 รอบที่ 1</t>
  </si>
  <si>
    <t>พนักงานมหาวิทยาลัย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</si>
</sst>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Calibri"/>
      <family val="2"/>
      <scheme val="minor"/>
    </font>
    <font>
      <sz val="14"/>
      <color indexed="10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Calibri"/>
      <family val="2"/>
      <scheme val="minor"/>
    </font>
    <font>
      <sz val="16"/>
      <color theme="0"/>
      <name val="Angsana New"/>
      <family val="1"/>
    </font>
    <font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9" fillId="0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Fill="1" applyBorder="1"/>
    <xf numFmtId="0" fontId="15" fillId="0" borderId="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24" xfId="0" applyFont="1" applyFill="1" applyBorder="1" applyAlignment="1"/>
    <xf numFmtId="0" fontId="17" fillId="0" borderId="41" xfId="0" applyFont="1" applyFill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Border="1"/>
    <xf numFmtId="0" fontId="16" fillId="0" borderId="13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7" fillId="0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6" fillId="0" borderId="16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27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 textRotation="90"/>
    </xf>
    <xf numFmtId="0" fontId="13" fillId="0" borderId="24" xfId="0" applyFont="1" applyFill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8" borderId="0" xfId="0" applyFont="1" applyFill="1" applyBorder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Alignment="1" applyProtection="1">
      <protection locked="0"/>
    </xf>
    <xf numFmtId="0" fontId="1" fillId="7" borderId="0" xfId="0" applyFont="1" applyFill="1" applyBorder="1"/>
    <xf numFmtId="0" fontId="13" fillId="7" borderId="0" xfId="0" applyFont="1" applyFill="1" applyBorder="1"/>
    <xf numFmtId="0" fontId="1" fillId="0" borderId="0" xfId="0" applyFont="1" applyBorder="1" applyAlignment="1"/>
    <xf numFmtId="0" fontId="14" fillId="0" borderId="2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1" fillId="0" borderId="21" xfId="0" applyFont="1" applyFill="1" applyBorder="1"/>
    <xf numFmtId="0" fontId="13" fillId="5" borderId="4" xfId="0" applyFont="1" applyFill="1" applyBorder="1" applyAlignment="1">
      <alignment vertical="top" wrapText="1"/>
    </xf>
    <xf numFmtId="0" fontId="12" fillId="5" borderId="27" xfId="0" quotePrefix="1" applyFont="1" applyFill="1" applyBorder="1"/>
    <xf numFmtId="0" fontId="12" fillId="5" borderId="27" xfId="0" applyFont="1" applyFill="1" applyBorder="1"/>
    <xf numFmtId="0" fontId="1" fillId="0" borderId="46" xfId="0" applyFont="1" applyFill="1" applyBorder="1" applyAlignment="1">
      <alignment horizontal="center"/>
    </xf>
    <xf numFmtId="0" fontId="3" fillId="0" borderId="42" xfId="0" applyFont="1" applyFill="1" applyBorder="1" applyAlignment="1"/>
    <xf numFmtId="0" fontId="5" fillId="0" borderId="38" xfId="0" applyFont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3" fillId="0" borderId="44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2" xfId="0" applyFont="1" applyFill="1" applyBorder="1"/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/>
    <xf numFmtId="0" fontId="2" fillId="0" borderId="2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vertical="center" textRotation="90"/>
    </xf>
    <xf numFmtId="0" fontId="1" fillId="0" borderId="21" xfId="0" applyFont="1" applyBorder="1"/>
    <xf numFmtId="0" fontId="4" fillId="0" borderId="50" xfId="0" applyFont="1" applyFill="1" applyBorder="1" applyAlignment="1">
      <alignment horizontal="left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/>
    </xf>
    <xf numFmtId="0" fontId="22" fillId="0" borderId="49" xfId="0" applyFont="1" applyBorder="1" applyAlignment="1">
      <alignment vertical="center" wrapText="1"/>
    </xf>
    <xf numFmtId="0" fontId="4" fillId="0" borderId="0" xfId="0" applyFont="1" applyBorder="1"/>
    <xf numFmtId="0" fontId="13" fillId="0" borderId="8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9" fillId="0" borderId="20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Protection="1">
      <protection hidden="1"/>
    </xf>
    <xf numFmtId="0" fontId="13" fillId="4" borderId="5" xfId="0" applyFont="1" applyFill="1" applyBorder="1" applyAlignment="1" applyProtection="1">
      <alignment horizontal="center" textRotation="90"/>
      <protection locked="0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Protection="1"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2" fontId="1" fillId="8" borderId="0" xfId="0" applyNumberFormat="1" applyFont="1" applyFill="1" applyBorder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="90" zoomScaleNormal="100" zoomScaleSheetLayoutView="90" workbookViewId="0">
      <selection activeCell="D5" sqref="D5"/>
    </sheetView>
  </sheetViews>
  <sheetFormatPr defaultColWidth="9.85546875" defaultRowHeight="23.25" x14ac:dyDescent="0.5"/>
  <cols>
    <col min="1" max="1" width="4.140625" style="1" customWidth="1"/>
    <col min="2" max="2" width="41.42578125" style="1" customWidth="1"/>
    <col min="3" max="3" width="4.85546875" style="35" customWidth="1"/>
    <col min="4" max="4" width="5.5703125" style="1" customWidth="1"/>
    <col min="5" max="5" width="6.85546875" style="1" customWidth="1"/>
    <col min="6" max="6" width="30.28515625" style="1" customWidth="1"/>
    <col min="7" max="7" width="34.140625" style="1" customWidth="1"/>
    <col min="8" max="8" width="8.7109375" style="1" customWidth="1"/>
    <col min="9" max="9" width="9.85546875" style="1" hidden="1" customWidth="1"/>
    <col min="10" max="16384" width="9.85546875" style="1"/>
  </cols>
  <sheetData>
    <row r="1" spans="1:10" x14ac:dyDescent="0.5">
      <c r="B1" s="41" t="s">
        <v>0</v>
      </c>
      <c r="C1" s="40"/>
    </row>
    <row r="2" spans="1:10" x14ac:dyDescent="0.5">
      <c r="B2" s="162" t="s">
        <v>62</v>
      </c>
      <c r="C2" s="40"/>
    </row>
    <row r="3" spans="1:10" x14ac:dyDescent="0.5">
      <c r="A3" s="50"/>
      <c r="B3" s="163" t="s">
        <v>63</v>
      </c>
      <c r="C3" s="156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175" t="s">
        <v>39</v>
      </c>
    </row>
    <row r="5" spans="1:10" ht="79.5" customHeight="1" x14ac:dyDescent="0.5">
      <c r="A5" s="193"/>
      <c r="B5" s="179" t="s">
        <v>1</v>
      </c>
      <c r="C5" s="71" t="s">
        <v>2</v>
      </c>
      <c r="D5" s="155"/>
      <c r="E5" s="63" t="s">
        <v>25</v>
      </c>
      <c r="F5" s="65" t="s">
        <v>41</v>
      </c>
    </row>
    <row r="6" spans="1:10" x14ac:dyDescent="0.5">
      <c r="A6" s="194"/>
      <c r="B6" s="180" t="s">
        <v>3</v>
      </c>
      <c r="C6" s="72">
        <v>10</v>
      </c>
      <c r="D6" s="59"/>
      <c r="E6" s="223">
        <f>D6*C6/5</f>
        <v>0</v>
      </c>
      <c r="F6" s="66" t="s">
        <v>55</v>
      </c>
    </row>
    <row r="7" spans="1:10" ht="42.75" customHeight="1" x14ac:dyDescent="0.5">
      <c r="A7" s="194"/>
      <c r="B7" s="181" t="s">
        <v>18</v>
      </c>
      <c r="C7" s="73"/>
      <c r="D7" s="10"/>
      <c r="E7" s="223"/>
      <c r="F7" s="176"/>
      <c r="G7" s="54" t="s">
        <v>29</v>
      </c>
    </row>
    <row r="8" spans="1:10" ht="27" customHeight="1" x14ac:dyDescent="0.5">
      <c r="A8" s="232"/>
      <c r="B8" s="182" t="s">
        <v>4</v>
      </c>
      <c r="C8" s="74">
        <v>25</v>
      </c>
      <c r="D8" s="60"/>
      <c r="E8" s="223">
        <f>D8*C8/5</f>
        <v>0</v>
      </c>
      <c r="F8" s="177"/>
      <c r="G8" s="1" t="s">
        <v>42</v>
      </c>
      <c r="J8" s="62"/>
    </row>
    <row r="9" spans="1:10" ht="18.75" customHeight="1" x14ac:dyDescent="0.5">
      <c r="A9" s="232"/>
      <c r="B9" s="183" t="s">
        <v>19</v>
      </c>
      <c r="C9" s="75"/>
      <c r="D9" s="16"/>
      <c r="E9" s="224"/>
      <c r="F9" s="178"/>
      <c r="H9" s="55" t="s">
        <v>40</v>
      </c>
      <c r="I9" s="62"/>
    </row>
    <row r="10" spans="1:10" ht="18.75" customHeight="1" x14ac:dyDescent="0.5">
      <c r="A10" s="232"/>
      <c r="B10" s="183" t="s">
        <v>20</v>
      </c>
      <c r="C10" s="75"/>
      <c r="D10" s="16"/>
      <c r="E10" s="224"/>
      <c r="F10" s="178"/>
      <c r="G10" s="174"/>
      <c r="H10" s="55"/>
    </row>
    <row r="11" spans="1:10" ht="18.75" customHeight="1" x14ac:dyDescent="0.5">
      <c r="A11" s="232"/>
      <c r="B11" s="183" t="s">
        <v>58</v>
      </c>
      <c r="C11" s="75"/>
      <c r="D11" s="16"/>
      <c r="E11" s="224"/>
      <c r="F11" s="178"/>
      <c r="H11" s="55"/>
    </row>
    <row r="12" spans="1:10" ht="18.75" customHeight="1" x14ac:dyDescent="0.5">
      <c r="A12" s="232"/>
      <c r="B12" s="183" t="s">
        <v>59</v>
      </c>
      <c r="C12" s="75"/>
      <c r="D12" s="16"/>
      <c r="E12" s="224"/>
      <c r="F12" s="64"/>
      <c r="H12" s="55"/>
    </row>
    <row r="13" spans="1:10" ht="18.75" customHeight="1" thickBot="1" x14ac:dyDescent="0.55000000000000004">
      <c r="A13" s="232"/>
      <c r="B13" s="204"/>
      <c r="C13" s="76"/>
      <c r="D13" s="43"/>
      <c r="E13" s="225"/>
      <c r="F13" s="4"/>
      <c r="H13" s="55"/>
    </row>
    <row r="14" spans="1:10" x14ac:dyDescent="0.5">
      <c r="A14" s="232"/>
      <c r="B14" s="184" t="s">
        <v>27</v>
      </c>
      <c r="C14" s="77">
        <v>15</v>
      </c>
      <c r="D14" s="61"/>
      <c r="E14" s="223">
        <f>D14*C14/5</f>
        <v>0</v>
      </c>
      <c r="F14" s="199"/>
      <c r="G14" s="205"/>
    </row>
    <row r="15" spans="1:10" ht="141" customHeight="1" x14ac:dyDescent="0.5">
      <c r="A15" s="195"/>
      <c r="B15" s="181" t="s">
        <v>24</v>
      </c>
      <c r="C15" s="77"/>
      <c r="D15" s="28"/>
      <c r="E15" s="226"/>
      <c r="F15" s="200"/>
    </row>
    <row r="16" spans="1:10" ht="22.5" customHeight="1" x14ac:dyDescent="0.5">
      <c r="A16" s="196"/>
      <c r="B16" s="185" t="s">
        <v>28</v>
      </c>
      <c r="C16" s="78">
        <v>50</v>
      </c>
      <c r="D16" s="21"/>
      <c r="E16" s="227">
        <f>SUM(E6:E14)</f>
        <v>0</v>
      </c>
      <c r="F16" s="70"/>
    </row>
    <row r="17" spans="1:6" ht="46.5" hidden="1" x14ac:dyDescent="0.5">
      <c r="A17" s="232" t="s">
        <v>5</v>
      </c>
      <c r="B17" s="186" t="s">
        <v>6</v>
      </c>
      <c r="C17" s="73">
        <v>5</v>
      </c>
      <c r="D17" s="59"/>
      <c r="E17" s="223">
        <f t="shared" ref="E17:E21" si="0">D17*C17/5</f>
        <v>0</v>
      </c>
      <c r="F17" s="201"/>
    </row>
    <row r="18" spans="1:6" ht="46.5" hidden="1" x14ac:dyDescent="0.5">
      <c r="A18" s="232"/>
      <c r="B18" s="187" t="s">
        <v>7</v>
      </c>
      <c r="C18" s="74">
        <v>5</v>
      </c>
      <c r="D18" s="59"/>
      <c r="E18" s="223">
        <f t="shared" si="0"/>
        <v>0</v>
      </c>
      <c r="F18" s="82"/>
    </row>
    <row r="19" spans="1:6" hidden="1" x14ac:dyDescent="0.5">
      <c r="A19" s="232"/>
      <c r="B19" s="188" t="s">
        <v>8</v>
      </c>
      <c r="C19" s="74">
        <v>5</v>
      </c>
      <c r="D19" s="59"/>
      <c r="E19" s="223">
        <f t="shared" si="0"/>
        <v>0</v>
      </c>
      <c r="F19" s="64"/>
    </row>
    <row r="20" spans="1:6" hidden="1" x14ac:dyDescent="0.5">
      <c r="A20" s="232"/>
      <c r="B20" s="188" t="s">
        <v>9</v>
      </c>
      <c r="C20" s="74">
        <v>5</v>
      </c>
      <c r="D20" s="59"/>
      <c r="E20" s="223">
        <f t="shared" si="0"/>
        <v>0</v>
      </c>
      <c r="F20" s="64"/>
    </row>
    <row r="21" spans="1:6" hidden="1" x14ac:dyDescent="0.5">
      <c r="A21" s="232"/>
      <c r="B21" s="189" t="s">
        <v>10</v>
      </c>
      <c r="C21" s="75">
        <v>5</v>
      </c>
      <c r="D21" s="61"/>
      <c r="E21" s="223">
        <f t="shared" si="0"/>
        <v>0</v>
      </c>
      <c r="F21" s="64"/>
    </row>
    <row r="22" spans="1:6" ht="21.75" hidden="1" customHeight="1" x14ac:dyDescent="0.5">
      <c r="A22" s="197"/>
      <c r="B22" s="185" t="s">
        <v>26</v>
      </c>
      <c r="C22" s="78">
        <v>25</v>
      </c>
      <c r="D22" s="21"/>
      <c r="E22" s="228">
        <f t="shared" ref="E22" si="1">SUM(E17:E21)</f>
        <v>0</v>
      </c>
      <c r="F22" s="70"/>
    </row>
    <row r="23" spans="1:6" ht="23.25" customHeight="1" x14ac:dyDescent="0.5">
      <c r="A23" s="233" t="s">
        <v>11</v>
      </c>
      <c r="B23" s="190" t="s">
        <v>12</v>
      </c>
      <c r="C23" s="73">
        <v>10</v>
      </c>
      <c r="D23" s="59"/>
      <c r="E23" s="223">
        <f t="shared" ref="E23:E26" si="2">D23*C23/5</f>
        <v>0</v>
      </c>
      <c r="F23" s="201"/>
    </row>
    <row r="24" spans="1:6" ht="46.5" x14ac:dyDescent="0.5">
      <c r="A24" s="233"/>
      <c r="B24" s="191" t="s">
        <v>13</v>
      </c>
      <c r="C24" s="74">
        <v>5</v>
      </c>
      <c r="D24" s="59"/>
      <c r="E24" s="223">
        <f t="shared" si="2"/>
        <v>0</v>
      </c>
      <c r="F24" s="82" t="s">
        <v>37</v>
      </c>
    </row>
    <row r="25" spans="1:6" ht="46.5" x14ac:dyDescent="0.5">
      <c r="A25" s="233"/>
      <c r="B25" s="191" t="s">
        <v>14</v>
      </c>
      <c r="C25" s="74">
        <v>5</v>
      </c>
      <c r="D25" s="59"/>
      <c r="E25" s="223">
        <f t="shared" si="2"/>
        <v>0</v>
      </c>
      <c r="F25" s="64"/>
    </row>
    <row r="26" spans="1:6" x14ac:dyDescent="0.5">
      <c r="A26" s="233"/>
      <c r="B26" s="192" t="s">
        <v>15</v>
      </c>
      <c r="C26" s="75">
        <v>5</v>
      </c>
      <c r="D26" s="61"/>
      <c r="E26" s="223">
        <f t="shared" si="2"/>
        <v>0</v>
      </c>
      <c r="F26" s="4"/>
    </row>
    <row r="27" spans="1:6" ht="22.5" customHeight="1" x14ac:dyDescent="0.5">
      <c r="A27" s="196"/>
      <c r="B27" s="185" t="s">
        <v>16</v>
      </c>
      <c r="C27" s="78">
        <v>25</v>
      </c>
      <c r="D27" s="21"/>
      <c r="E27" s="228">
        <f>SUM(E23:E26)</f>
        <v>0</v>
      </c>
      <c r="F27" s="202"/>
    </row>
    <row r="28" spans="1:6" x14ac:dyDescent="0.5">
      <c r="A28" s="198"/>
      <c r="B28" s="83" t="s">
        <v>17</v>
      </c>
      <c r="C28" s="46">
        <v>75</v>
      </c>
      <c r="D28" s="47"/>
      <c r="E28" s="229">
        <f>E16+E27</f>
        <v>0</v>
      </c>
      <c r="F28" s="203"/>
    </row>
    <row r="30" spans="1:6" x14ac:dyDescent="0.5">
      <c r="B30" s="151" t="s">
        <v>48</v>
      </c>
      <c r="E30" s="230">
        <f>E28*100/(75-C31)</f>
        <v>0</v>
      </c>
    </row>
    <row r="31" spans="1:6" x14ac:dyDescent="0.5">
      <c r="B31" s="151" t="s">
        <v>49</v>
      </c>
      <c r="C31" s="157"/>
      <c r="D31" s="159"/>
      <c r="E31" s="159" t="s">
        <v>50</v>
      </c>
    </row>
  </sheetData>
  <sheetProtection algorithmName="SHA-512" hashValue="Vijk1ELbrKUnIThbKyk/+7xKPCnMYFP2xKQiS6SuOZdk7F4MvwI0Xx4DBswgT64J3G0TkKzYzzH9RzJNoTdB2A==" saltValue="SyzXAvazk0ocHMrEA0/oAA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="90" zoomScaleNormal="100" zoomScaleSheetLayoutView="90" workbookViewId="0">
      <selection activeCell="B4" sqref="B4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9" width="9.85546875" style="1" customWidth="1"/>
    <col min="10" max="16384" width="9.85546875" style="1"/>
  </cols>
  <sheetData>
    <row r="1" spans="1:11" x14ac:dyDescent="0.5">
      <c r="B1" s="41" t="s">
        <v>0</v>
      </c>
      <c r="C1" s="40"/>
    </row>
    <row r="2" spans="1:11" x14ac:dyDescent="0.5">
      <c r="B2" s="162" t="s">
        <v>62</v>
      </c>
      <c r="C2" s="40"/>
    </row>
    <row r="3" spans="1:11" x14ac:dyDescent="0.5">
      <c r="A3" s="50"/>
      <c r="B3" s="163" t="s">
        <v>63</v>
      </c>
      <c r="C3" s="156"/>
    </row>
    <row r="4" spans="1:11" x14ac:dyDescent="0.5">
      <c r="A4" s="50"/>
      <c r="B4" s="51"/>
      <c r="C4" s="52"/>
      <c r="D4" s="171" t="s">
        <v>38</v>
      </c>
      <c r="E4" s="172"/>
      <c r="F4" s="171" t="s">
        <v>38</v>
      </c>
      <c r="G4" s="172"/>
    </row>
    <row r="5" spans="1:11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</row>
    <row r="6" spans="1:11" x14ac:dyDescent="0.5">
      <c r="A6" s="7"/>
      <c r="B6" s="8" t="s">
        <v>3</v>
      </c>
      <c r="C6" s="9">
        <v>10</v>
      </c>
      <c r="D6" s="164"/>
      <c r="E6" s="215">
        <f>D6*$C$6/5</f>
        <v>0</v>
      </c>
      <c r="F6" s="164"/>
      <c r="G6" s="215">
        <f>F6*$C$6/5</f>
        <v>0</v>
      </c>
    </row>
    <row r="7" spans="1:11" ht="42.75" customHeight="1" x14ac:dyDescent="0.5">
      <c r="A7" s="7"/>
      <c r="B7" s="39" t="s">
        <v>18</v>
      </c>
      <c r="C7" s="24"/>
      <c r="D7" s="165"/>
      <c r="E7" s="215"/>
      <c r="F7" s="10"/>
      <c r="G7" s="215"/>
      <c r="H7" s="54" t="s">
        <v>29</v>
      </c>
    </row>
    <row r="8" spans="1:11" ht="27" customHeight="1" x14ac:dyDescent="0.5">
      <c r="A8" s="234"/>
      <c r="B8" s="12" t="s">
        <v>4</v>
      </c>
      <c r="C8" s="13">
        <v>25</v>
      </c>
      <c r="D8" s="166"/>
      <c r="E8" s="215">
        <f>D8*$C$8/5</f>
        <v>0</v>
      </c>
      <c r="F8" s="166"/>
      <c r="G8" s="215">
        <f>F8*$C$8/5</f>
        <v>0</v>
      </c>
      <c r="H8" s="1" t="s">
        <v>30</v>
      </c>
    </row>
    <row r="9" spans="1:11" ht="18.75" customHeight="1" x14ac:dyDescent="0.5">
      <c r="A9" s="234"/>
      <c r="B9" s="37" t="s">
        <v>19</v>
      </c>
      <c r="C9" s="15"/>
      <c r="D9" s="167"/>
      <c r="E9" s="216"/>
      <c r="F9" s="16"/>
      <c r="G9" s="216"/>
      <c r="H9" s="1">
        <v>1</v>
      </c>
      <c r="I9" s="55" t="s">
        <v>31</v>
      </c>
      <c r="J9" s="1" t="s">
        <v>32</v>
      </c>
      <c r="K9" s="62"/>
    </row>
    <row r="10" spans="1:11" ht="18.75" customHeight="1" x14ac:dyDescent="0.5">
      <c r="A10" s="234"/>
      <c r="B10" s="37" t="s">
        <v>20</v>
      </c>
      <c r="C10" s="15"/>
      <c r="D10" s="167"/>
      <c r="E10" s="216"/>
      <c r="F10" s="16"/>
      <c r="G10" s="216"/>
      <c r="H10" s="1">
        <v>2</v>
      </c>
      <c r="I10" s="55" t="s">
        <v>31</v>
      </c>
      <c r="J10" s="1" t="s">
        <v>33</v>
      </c>
    </row>
    <row r="11" spans="1:11" ht="18.75" customHeight="1" x14ac:dyDescent="0.5">
      <c r="A11" s="234"/>
      <c r="B11" s="37" t="s">
        <v>58</v>
      </c>
      <c r="C11" s="15"/>
      <c r="D11" s="167"/>
      <c r="E11" s="216"/>
      <c r="F11" s="16"/>
      <c r="G11" s="216"/>
      <c r="H11" s="1">
        <v>3</v>
      </c>
      <c r="I11" s="55" t="s">
        <v>31</v>
      </c>
      <c r="J11" s="1" t="s">
        <v>34</v>
      </c>
    </row>
    <row r="12" spans="1:11" ht="18.75" customHeight="1" x14ac:dyDescent="0.5">
      <c r="A12" s="234"/>
      <c r="B12" s="37" t="s">
        <v>59</v>
      </c>
      <c r="C12" s="15"/>
      <c r="D12" s="167"/>
      <c r="E12" s="216"/>
      <c r="F12" s="16"/>
      <c r="G12" s="216"/>
      <c r="H12" s="1">
        <v>4</v>
      </c>
      <c r="I12" s="55" t="s">
        <v>31</v>
      </c>
      <c r="J12" s="1" t="s">
        <v>35</v>
      </c>
    </row>
    <row r="13" spans="1:11" ht="18.75" customHeight="1" thickBot="1" x14ac:dyDescent="0.55000000000000004">
      <c r="A13" s="234"/>
      <c r="B13" s="38"/>
      <c r="C13" s="42"/>
      <c r="D13" s="168"/>
      <c r="E13" s="217"/>
      <c r="F13" s="43"/>
      <c r="G13" s="217"/>
      <c r="H13" s="1">
        <v>5</v>
      </c>
      <c r="I13" s="55" t="s">
        <v>31</v>
      </c>
      <c r="J13" s="1" t="s">
        <v>36</v>
      </c>
    </row>
    <row r="14" spans="1:11" x14ac:dyDescent="0.5">
      <c r="A14" s="234"/>
      <c r="B14" s="14" t="s">
        <v>27</v>
      </c>
      <c r="C14" s="36">
        <v>15</v>
      </c>
      <c r="D14" s="169"/>
      <c r="E14" s="215">
        <f>D14*$C$14/5</f>
        <v>0</v>
      </c>
      <c r="F14" s="169"/>
      <c r="G14" s="215">
        <f>F14*$C$14/5</f>
        <v>0</v>
      </c>
    </row>
    <row r="15" spans="1:11" ht="141" customHeight="1" x14ac:dyDescent="0.5">
      <c r="A15" s="58"/>
      <c r="B15" s="39" t="s">
        <v>24</v>
      </c>
      <c r="C15" s="36"/>
      <c r="D15" s="170"/>
      <c r="E15" s="218"/>
      <c r="F15" s="28"/>
      <c r="G15" s="218"/>
    </row>
    <row r="16" spans="1:11" x14ac:dyDescent="0.5">
      <c r="A16" s="18"/>
      <c r="B16" s="19" t="s">
        <v>28</v>
      </c>
      <c r="C16" s="20">
        <v>50</v>
      </c>
      <c r="D16" s="21"/>
      <c r="E16" s="219">
        <f>SUM(E6:E14)</f>
        <v>0</v>
      </c>
      <c r="F16" s="21"/>
      <c r="G16" s="219">
        <f>SUM(G6:G14)</f>
        <v>0</v>
      </c>
    </row>
    <row r="17" spans="1:8" ht="46.5" hidden="1" x14ac:dyDescent="0.5">
      <c r="A17" s="234" t="s">
        <v>5</v>
      </c>
      <c r="B17" s="23" t="s">
        <v>6</v>
      </c>
      <c r="C17" s="24">
        <v>5</v>
      </c>
      <c r="D17" s="59">
        <v>5</v>
      </c>
      <c r="E17" s="215">
        <f>D17*$C$17/5</f>
        <v>5</v>
      </c>
      <c r="F17" s="59">
        <v>5</v>
      </c>
      <c r="G17" s="215">
        <f>F17*$C$17/5</f>
        <v>5</v>
      </c>
    </row>
    <row r="18" spans="1:8" ht="46.5" hidden="1" x14ac:dyDescent="0.5">
      <c r="A18" s="234"/>
      <c r="B18" s="25" t="s">
        <v>7</v>
      </c>
      <c r="C18" s="13">
        <v>5</v>
      </c>
      <c r="D18" s="59">
        <v>5</v>
      </c>
      <c r="E18" s="215">
        <f>D18*$C$18/5</f>
        <v>5</v>
      </c>
      <c r="F18" s="59">
        <v>5</v>
      </c>
      <c r="G18" s="215">
        <f>F18*$C$18/5</f>
        <v>5</v>
      </c>
    </row>
    <row r="19" spans="1:8" hidden="1" x14ac:dyDescent="0.5">
      <c r="A19" s="234"/>
      <c r="B19" s="26" t="s">
        <v>8</v>
      </c>
      <c r="C19" s="13">
        <v>5</v>
      </c>
      <c r="D19" s="59">
        <v>5</v>
      </c>
      <c r="E19" s="215">
        <f>D19*$C$19/5</f>
        <v>5</v>
      </c>
      <c r="F19" s="59">
        <v>5</v>
      </c>
      <c r="G19" s="215">
        <f>F19*$C$19/5</f>
        <v>5</v>
      </c>
    </row>
    <row r="20" spans="1:8" hidden="1" x14ac:dyDescent="0.5">
      <c r="A20" s="234"/>
      <c r="B20" s="26" t="s">
        <v>9</v>
      </c>
      <c r="C20" s="13">
        <v>5</v>
      </c>
      <c r="D20" s="59">
        <v>5</v>
      </c>
      <c r="E20" s="215">
        <f>D20*$C$20/5</f>
        <v>5</v>
      </c>
      <c r="F20" s="59">
        <v>5</v>
      </c>
      <c r="G20" s="215">
        <f>F20*$C$20/5</f>
        <v>5</v>
      </c>
    </row>
    <row r="21" spans="1:8" hidden="1" x14ac:dyDescent="0.5">
      <c r="A21" s="234"/>
      <c r="B21" s="27" t="s">
        <v>10</v>
      </c>
      <c r="C21" s="15">
        <v>5</v>
      </c>
      <c r="D21" s="61">
        <v>5</v>
      </c>
      <c r="E21" s="215">
        <f>D21*$C$21/5</f>
        <v>5</v>
      </c>
      <c r="F21" s="61">
        <v>5</v>
      </c>
      <c r="G21" s="215">
        <f>F21*$C$21/5</f>
        <v>5</v>
      </c>
    </row>
    <row r="22" spans="1:8" hidden="1" x14ac:dyDescent="0.5">
      <c r="A22" s="30"/>
      <c r="B22" s="31" t="s">
        <v>26</v>
      </c>
      <c r="C22" s="20">
        <v>25</v>
      </c>
      <c r="D22" s="21"/>
      <c r="E22" s="220">
        <f t="shared" ref="E22" si="0">SUM(E17:E21)</f>
        <v>25</v>
      </c>
      <c r="F22" s="21"/>
      <c r="G22" s="220">
        <f t="shared" ref="G22" si="1">SUM(G17:G21)</f>
        <v>25</v>
      </c>
    </row>
    <row r="23" spans="1:8" hidden="1" x14ac:dyDescent="0.5">
      <c r="A23" s="235" t="s">
        <v>11</v>
      </c>
      <c r="B23" s="32" t="s">
        <v>12</v>
      </c>
      <c r="C23" s="24">
        <v>10</v>
      </c>
      <c r="D23" s="59"/>
      <c r="E23" s="215">
        <f>D23*$C$23/5</f>
        <v>0</v>
      </c>
      <c r="F23" s="59"/>
      <c r="G23" s="215">
        <f>F23*$C$23/5</f>
        <v>0</v>
      </c>
      <c r="H23" s="1" t="s">
        <v>37</v>
      </c>
    </row>
    <row r="24" spans="1:8" ht="42.75" hidden="1" customHeight="1" x14ac:dyDescent="0.5">
      <c r="A24" s="235"/>
      <c r="B24" s="33" t="s">
        <v>13</v>
      </c>
      <c r="C24" s="13">
        <v>5</v>
      </c>
      <c r="D24" s="59"/>
      <c r="E24" s="215">
        <f>D24*$C$24/5</f>
        <v>0</v>
      </c>
      <c r="F24" s="59"/>
      <c r="G24" s="215">
        <f>F24*$C$24/5</f>
        <v>0</v>
      </c>
    </row>
    <row r="25" spans="1:8" ht="44.25" hidden="1" customHeight="1" x14ac:dyDescent="0.5">
      <c r="A25" s="235"/>
      <c r="B25" s="33" t="s">
        <v>14</v>
      </c>
      <c r="C25" s="13">
        <v>5</v>
      </c>
      <c r="D25" s="59"/>
      <c r="E25" s="215">
        <f>D25*$C$25/5</f>
        <v>0</v>
      </c>
      <c r="F25" s="59"/>
      <c r="G25" s="215">
        <f>F25*$C$25/5</f>
        <v>0</v>
      </c>
    </row>
    <row r="26" spans="1:8" hidden="1" x14ac:dyDescent="0.5">
      <c r="A26" s="235"/>
      <c r="B26" s="34" t="s">
        <v>15</v>
      </c>
      <c r="C26" s="15">
        <v>5</v>
      </c>
      <c r="D26" s="61"/>
      <c r="E26" s="215">
        <f>D26*$C$26/5</f>
        <v>0</v>
      </c>
      <c r="F26" s="61"/>
      <c r="G26" s="215">
        <f>F26*$C$26/5</f>
        <v>0</v>
      </c>
    </row>
    <row r="27" spans="1:8" hidden="1" x14ac:dyDescent="0.5">
      <c r="A27" s="18"/>
      <c r="B27" s="19" t="s">
        <v>16</v>
      </c>
      <c r="C27" s="20">
        <v>25</v>
      </c>
      <c r="D27" s="21"/>
      <c r="E27" s="220">
        <f>SUM(E23:E26)</f>
        <v>0</v>
      </c>
      <c r="F27" s="21"/>
      <c r="G27" s="220">
        <f>SUM(G23:G26)</f>
        <v>0</v>
      </c>
    </row>
    <row r="28" spans="1:8" x14ac:dyDescent="0.5">
      <c r="A28" s="2"/>
      <c r="B28" s="45" t="s">
        <v>17</v>
      </c>
      <c r="C28" s="46">
        <v>50</v>
      </c>
      <c r="D28" s="47"/>
      <c r="E28" s="221">
        <f>E16</f>
        <v>0</v>
      </c>
      <c r="F28" s="47"/>
      <c r="G28" s="221">
        <f>G16</f>
        <v>0</v>
      </c>
    </row>
    <row r="30" spans="1:8" x14ac:dyDescent="0.5">
      <c r="B30" s="151" t="s">
        <v>48</v>
      </c>
      <c r="E30" s="222">
        <f>E28*100/(50-D31)</f>
        <v>0</v>
      </c>
      <c r="G30" s="222">
        <f>G28*100/(50-F31)</f>
        <v>0</v>
      </c>
    </row>
    <row r="31" spans="1:8" x14ac:dyDescent="0.5">
      <c r="B31" s="151" t="s">
        <v>49</v>
      </c>
      <c r="D31" s="157"/>
      <c r="F31" s="157"/>
    </row>
  </sheetData>
  <sheetProtection algorithmName="SHA-512" hashValue="os/VmJtTFhF2cgZ81DKGACEunr0Rw/UuhiraX6VjLG6SB4FMVDZ237QV9IpzeRZ1XTUrbvRQZVDHCgcL19+AvA==" saltValue="uRkQ+MMSlzaE/lwilAq/zQ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D6" sqref="D6"/>
    </sheetView>
  </sheetViews>
  <sheetFormatPr defaultColWidth="9.85546875" defaultRowHeight="21" x14ac:dyDescent="0.45"/>
  <cols>
    <col min="1" max="1" width="4.140625" style="86" customWidth="1"/>
    <col min="2" max="2" width="41.42578125" style="86" customWidth="1"/>
    <col min="3" max="3" width="4.85546875" style="146" customWidth="1"/>
    <col min="4" max="4" width="5.5703125" style="86" customWidth="1"/>
    <col min="5" max="5" width="6.85546875" style="86" customWidth="1"/>
    <col min="6" max="6" width="30.28515625" style="86" customWidth="1"/>
    <col min="7" max="7" width="34.140625" style="86" customWidth="1"/>
    <col min="8" max="8" width="8.7109375" style="86" customWidth="1"/>
    <col min="9" max="9" width="9.85546875" style="86" hidden="1" customWidth="1"/>
    <col min="10" max="16384" width="9.85546875" style="86"/>
  </cols>
  <sheetData>
    <row r="1" spans="1:10" ht="23.25" x14ac:dyDescent="0.45">
      <c r="B1" s="41" t="s">
        <v>0</v>
      </c>
      <c r="C1" s="87"/>
    </row>
    <row r="2" spans="1:10" s="1" customFormat="1" ht="23.25" x14ac:dyDescent="0.5">
      <c r="B2" s="162" t="s">
        <v>61</v>
      </c>
      <c r="C2" s="40"/>
    </row>
    <row r="3" spans="1:10" s="1" customFormat="1" ht="23.25" x14ac:dyDescent="0.5">
      <c r="A3" s="50"/>
      <c r="B3" s="163" t="s">
        <v>57</v>
      </c>
      <c r="C3" s="156"/>
      <c r="D3" s="50"/>
      <c r="E3" s="50"/>
      <c r="F3" s="50"/>
    </row>
    <row r="4" spans="1:10" x14ac:dyDescent="0.45">
      <c r="A4" s="88"/>
      <c r="B4" s="89"/>
      <c r="C4" s="90"/>
      <c r="D4" s="91" t="s">
        <v>38</v>
      </c>
      <c r="E4" s="92"/>
      <c r="F4" s="93" t="s">
        <v>39</v>
      </c>
    </row>
    <row r="5" spans="1:10" ht="86.25" customHeight="1" x14ac:dyDescent="0.45">
      <c r="A5" s="94"/>
      <c r="B5" s="95" t="s">
        <v>1</v>
      </c>
      <c r="C5" s="96" t="s">
        <v>2</v>
      </c>
      <c r="D5" s="214"/>
      <c r="E5" s="97" t="s">
        <v>25</v>
      </c>
      <c r="F5" s="98" t="s">
        <v>41</v>
      </c>
    </row>
    <row r="6" spans="1:10" x14ac:dyDescent="0.45">
      <c r="A6" s="99"/>
      <c r="B6" s="100" t="s">
        <v>3</v>
      </c>
      <c r="C6" s="101">
        <v>10</v>
      </c>
      <c r="D6" s="102"/>
      <c r="E6" s="206">
        <f>D6*C6/5</f>
        <v>0</v>
      </c>
      <c r="F6" s="103"/>
    </row>
    <row r="7" spans="1:10" ht="42.75" customHeight="1" x14ac:dyDescent="0.45">
      <c r="A7" s="99"/>
      <c r="B7" s="79" t="s">
        <v>18</v>
      </c>
      <c r="C7" s="104"/>
      <c r="D7" s="105"/>
      <c r="E7" s="206"/>
      <c r="F7" s="68"/>
      <c r="G7" s="106" t="s">
        <v>29</v>
      </c>
    </row>
    <row r="8" spans="1:10" ht="27" customHeight="1" x14ac:dyDescent="0.45">
      <c r="A8" s="236"/>
      <c r="B8" s="107" t="s">
        <v>4</v>
      </c>
      <c r="C8" s="108">
        <v>25</v>
      </c>
      <c r="D8" s="109"/>
      <c r="E8" s="206">
        <f>D8*C8/5</f>
        <v>0</v>
      </c>
      <c r="F8" s="69"/>
      <c r="G8" s="86" t="s">
        <v>42</v>
      </c>
      <c r="J8" s="110"/>
    </row>
    <row r="9" spans="1:10" ht="18.75" customHeight="1" x14ac:dyDescent="0.45">
      <c r="A9" s="236"/>
      <c r="B9" s="80" t="s">
        <v>19</v>
      </c>
      <c r="C9" s="111"/>
      <c r="D9" s="112"/>
      <c r="E9" s="207"/>
      <c r="F9" s="67"/>
      <c r="H9" s="113" t="s">
        <v>40</v>
      </c>
      <c r="I9" s="110"/>
    </row>
    <row r="10" spans="1:10" ht="18.75" customHeight="1" x14ac:dyDescent="0.45">
      <c r="A10" s="236"/>
      <c r="B10" s="80" t="s">
        <v>20</v>
      </c>
      <c r="C10" s="111"/>
      <c r="D10" s="112"/>
      <c r="E10" s="207"/>
      <c r="F10" s="67"/>
      <c r="H10" s="113"/>
    </row>
    <row r="11" spans="1:10" ht="18.75" customHeight="1" x14ac:dyDescent="0.45">
      <c r="A11" s="236"/>
      <c r="B11" s="80" t="s">
        <v>58</v>
      </c>
      <c r="C11" s="111"/>
      <c r="D11" s="112"/>
      <c r="E11" s="207"/>
      <c r="F11" s="67"/>
      <c r="H11" s="113"/>
    </row>
    <row r="12" spans="1:10" ht="18.75" customHeight="1" x14ac:dyDescent="0.45">
      <c r="A12" s="236"/>
      <c r="B12" s="80" t="s">
        <v>59</v>
      </c>
      <c r="C12" s="111"/>
      <c r="D12" s="112"/>
      <c r="E12" s="207"/>
      <c r="F12" s="114"/>
      <c r="H12" s="113"/>
    </row>
    <row r="13" spans="1:10" ht="18.75" customHeight="1" thickBot="1" x14ac:dyDescent="0.5">
      <c r="A13" s="236"/>
      <c r="B13" s="81"/>
      <c r="C13" s="115"/>
      <c r="D13" s="116"/>
      <c r="E13" s="208"/>
      <c r="F13" s="117"/>
      <c r="H13" s="113"/>
    </row>
    <row r="14" spans="1:10" x14ac:dyDescent="0.45">
      <c r="A14" s="236"/>
      <c r="B14" s="118" t="s">
        <v>27</v>
      </c>
      <c r="C14" s="119">
        <v>15</v>
      </c>
      <c r="D14" s="120"/>
      <c r="E14" s="206">
        <f>D14*C14/5</f>
        <v>0</v>
      </c>
      <c r="F14" s="114"/>
    </row>
    <row r="15" spans="1:10" ht="105.75" customHeight="1" x14ac:dyDescent="0.45">
      <c r="A15" s="121"/>
      <c r="B15" s="79" t="s">
        <v>47</v>
      </c>
      <c r="C15" s="119"/>
      <c r="D15" s="122"/>
      <c r="E15" s="209"/>
      <c r="F15" s="123"/>
    </row>
    <row r="16" spans="1:10" ht="22.5" customHeight="1" x14ac:dyDescent="0.45">
      <c r="A16" s="124"/>
      <c r="B16" s="125" t="s">
        <v>28</v>
      </c>
      <c r="C16" s="126">
        <v>50</v>
      </c>
      <c r="D16" s="127"/>
      <c r="E16" s="210">
        <f>SUM(E6:E14)</f>
        <v>0</v>
      </c>
      <c r="F16" s="128"/>
    </row>
    <row r="17" spans="1:6" ht="42" hidden="1" x14ac:dyDescent="0.45">
      <c r="A17" s="236" t="s">
        <v>5</v>
      </c>
      <c r="B17" s="129" t="s">
        <v>6</v>
      </c>
      <c r="C17" s="104">
        <v>5</v>
      </c>
      <c r="D17" s="102">
        <v>5</v>
      </c>
      <c r="E17" s="206">
        <f>D17*C17/5</f>
        <v>5</v>
      </c>
      <c r="F17" s="130"/>
    </row>
    <row r="18" spans="1:6" ht="42" hidden="1" x14ac:dyDescent="0.45">
      <c r="A18" s="236"/>
      <c r="B18" s="131" t="s">
        <v>7</v>
      </c>
      <c r="C18" s="108">
        <v>5</v>
      </c>
      <c r="D18" s="102">
        <v>5</v>
      </c>
      <c r="E18" s="206">
        <f>D18*C18/5</f>
        <v>5</v>
      </c>
      <c r="F18" s="130"/>
    </row>
    <row r="19" spans="1:6" hidden="1" x14ac:dyDescent="0.45">
      <c r="A19" s="236"/>
      <c r="B19" s="132" t="s">
        <v>8</v>
      </c>
      <c r="C19" s="108">
        <v>5</v>
      </c>
      <c r="D19" s="102">
        <v>5</v>
      </c>
      <c r="E19" s="206">
        <f>D19*C19/5</f>
        <v>5</v>
      </c>
      <c r="F19" s="114"/>
    </row>
    <row r="20" spans="1:6" hidden="1" x14ac:dyDescent="0.45">
      <c r="A20" s="236"/>
      <c r="B20" s="132" t="s">
        <v>9</v>
      </c>
      <c r="C20" s="108">
        <v>5</v>
      </c>
      <c r="D20" s="102">
        <v>5</v>
      </c>
      <c r="E20" s="206">
        <f>D20*C20/5</f>
        <v>5</v>
      </c>
      <c r="F20" s="114"/>
    </row>
    <row r="21" spans="1:6" hidden="1" x14ac:dyDescent="0.45">
      <c r="A21" s="236"/>
      <c r="B21" s="133" t="s">
        <v>10</v>
      </c>
      <c r="C21" s="111">
        <v>5</v>
      </c>
      <c r="D21" s="120">
        <v>5</v>
      </c>
      <c r="E21" s="206">
        <f>D21*C21/5</f>
        <v>5</v>
      </c>
      <c r="F21" s="114"/>
    </row>
    <row r="22" spans="1:6" ht="21.75" hidden="1" customHeight="1" x14ac:dyDescent="0.45">
      <c r="A22" s="134"/>
      <c r="B22" s="125" t="s">
        <v>26</v>
      </c>
      <c r="C22" s="126">
        <v>25</v>
      </c>
      <c r="D22" s="127"/>
      <c r="E22" s="211">
        <f t="shared" ref="E22" si="0">SUM(E17:E21)</f>
        <v>25</v>
      </c>
      <c r="F22" s="128"/>
    </row>
    <row r="23" spans="1:6" ht="23.25" customHeight="1" x14ac:dyDescent="0.45">
      <c r="A23" s="237" t="s">
        <v>11</v>
      </c>
      <c r="B23" s="135" t="s">
        <v>12</v>
      </c>
      <c r="C23" s="104">
        <v>10</v>
      </c>
      <c r="D23" s="102"/>
      <c r="E23" s="206">
        <f>D23*C23/5</f>
        <v>0</v>
      </c>
      <c r="F23" s="136"/>
    </row>
    <row r="24" spans="1:6" ht="42" x14ac:dyDescent="0.45">
      <c r="A24" s="237"/>
      <c r="B24" s="137" t="s">
        <v>13</v>
      </c>
      <c r="C24" s="108">
        <v>5</v>
      </c>
      <c r="D24" s="102"/>
      <c r="E24" s="206">
        <f>D24*C24/5</f>
        <v>0</v>
      </c>
      <c r="F24" s="138" t="s">
        <v>37</v>
      </c>
    </row>
    <row r="25" spans="1:6" ht="42" x14ac:dyDescent="0.45">
      <c r="A25" s="237"/>
      <c r="B25" s="137" t="s">
        <v>14</v>
      </c>
      <c r="C25" s="108">
        <v>5</v>
      </c>
      <c r="D25" s="102"/>
      <c r="E25" s="206">
        <f>D25*C25/5</f>
        <v>0</v>
      </c>
      <c r="F25" s="114"/>
    </row>
    <row r="26" spans="1:6" x14ac:dyDescent="0.45">
      <c r="A26" s="237"/>
      <c r="B26" s="139" t="s">
        <v>15</v>
      </c>
      <c r="C26" s="111">
        <v>5</v>
      </c>
      <c r="D26" s="120"/>
      <c r="E26" s="206">
        <f>D26*C26/5</f>
        <v>0</v>
      </c>
      <c r="F26" s="117"/>
    </row>
    <row r="27" spans="1:6" ht="22.5" customHeight="1" x14ac:dyDescent="0.45">
      <c r="A27" s="124"/>
      <c r="B27" s="125" t="s">
        <v>16</v>
      </c>
      <c r="C27" s="126">
        <v>25</v>
      </c>
      <c r="D27" s="127"/>
      <c r="E27" s="211">
        <f>SUM(E23:E26)</f>
        <v>0</v>
      </c>
      <c r="F27" s="140"/>
    </row>
    <row r="28" spans="1:6" x14ac:dyDescent="0.45">
      <c r="A28" s="141"/>
      <c r="B28" s="142" t="s">
        <v>17</v>
      </c>
      <c r="C28" s="143">
        <v>75</v>
      </c>
      <c r="D28" s="144"/>
      <c r="E28" s="212">
        <f>E16+E27</f>
        <v>0</v>
      </c>
      <c r="F28" s="145"/>
    </row>
    <row r="30" spans="1:6" x14ac:dyDescent="0.45">
      <c r="B30" s="153" t="s">
        <v>48</v>
      </c>
      <c r="E30" s="213">
        <f>E28*100/(75-D31)</f>
        <v>0</v>
      </c>
    </row>
    <row r="31" spans="1:6" ht="23.25" x14ac:dyDescent="0.5">
      <c r="B31" s="151" t="s">
        <v>49</v>
      </c>
      <c r="D31" s="158"/>
    </row>
  </sheetData>
  <sheetProtection algorithmName="SHA-512" hashValue="0TYEGNLfgmhFH1wyVKiVoPcL/s9vwL2u9b77rlZ33HPvvbVErYzxGh4xMxpp/pFuP2M5QB9E8k78kycr8IzHBA==" saltValue="4w4KZPYti9SaAfPgNuDeMQ==" spinCount="100000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5" sqref="D5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8" width="6.85546875" style="1" customWidth="1"/>
    <col min="9" max="9" width="6.28515625" style="1" customWidth="1"/>
    <col min="10" max="11" width="9.85546875" style="1" customWidth="1"/>
    <col min="12" max="16384" width="9.85546875" style="1"/>
  </cols>
  <sheetData>
    <row r="1" spans="1:13" x14ac:dyDescent="0.5">
      <c r="B1" s="41" t="s">
        <v>0</v>
      </c>
      <c r="C1" s="40"/>
    </row>
    <row r="2" spans="1:13" x14ac:dyDescent="0.5">
      <c r="B2" s="162" t="s">
        <v>56</v>
      </c>
      <c r="C2" s="40"/>
    </row>
    <row r="3" spans="1:13" x14ac:dyDescent="0.5">
      <c r="A3" s="50"/>
      <c r="B3" s="163" t="s">
        <v>54</v>
      </c>
      <c r="C3" s="156"/>
    </row>
    <row r="4" spans="1:13" x14ac:dyDescent="0.5">
      <c r="A4" s="50"/>
      <c r="B4" s="51"/>
      <c r="C4" s="52"/>
      <c r="D4" s="171" t="s">
        <v>38</v>
      </c>
      <c r="E4" s="172"/>
      <c r="F4" s="171" t="s">
        <v>38</v>
      </c>
      <c r="G4" s="172"/>
      <c r="H4" s="171" t="s">
        <v>38</v>
      </c>
      <c r="I4" s="172"/>
    </row>
    <row r="5" spans="1:13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  <c r="H5" s="155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164"/>
      <c r="E6" s="11">
        <f>D6*$C$6/5</f>
        <v>0</v>
      </c>
      <c r="F6" s="164"/>
      <c r="G6" s="11">
        <f>F6*$C$6/5</f>
        <v>0</v>
      </c>
      <c r="H6" s="164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165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34"/>
      <c r="B8" s="12" t="s">
        <v>4</v>
      </c>
      <c r="C8" s="13">
        <v>25</v>
      </c>
      <c r="D8" s="166"/>
      <c r="E8" s="11">
        <f>D8*$C$8/5</f>
        <v>0</v>
      </c>
      <c r="F8" s="166"/>
      <c r="G8" s="11">
        <f>F8*$C$8/5</f>
        <v>0</v>
      </c>
      <c r="H8" s="166"/>
      <c r="I8" s="11">
        <f>H8*$C$8/5</f>
        <v>0</v>
      </c>
      <c r="J8" s="1" t="s">
        <v>30</v>
      </c>
    </row>
    <row r="9" spans="1:13" ht="18.75" hidden="1" customHeight="1" x14ac:dyDescent="0.5">
      <c r="A9" s="234"/>
      <c r="B9" s="37" t="s">
        <v>19</v>
      </c>
      <c r="C9" s="15"/>
      <c r="D9" s="167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hidden="1" customHeight="1" x14ac:dyDescent="0.5">
      <c r="A10" s="234"/>
      <c r="B10" s="37" t="s">
        <v>20</v>
      </c>
      <c r="C10" s="15"/>
      <c r="D10" s="167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34"/>
      <c r="B11" s="37" t="s">
        <v>21</v>
      </c>
      <c r="C11" s="15"/>
      <c r="D11" s="167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34"/>
      <c r="B12" s="37" t="s">
        <v>22</v>
      </c>
      <c r="C12" s="15"/>
      <c r="D12" s="167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34"/>
      <c r="B13" s="38" t="s">
        <v>23</v>
      </c>
      <c r="C13" s="42"/>
      <c r="D13" s="168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34"/>
      <c r="B14" s="14" t="s">
        <v>27</v>
      </c>
      <c r="C14" s="36">
        <v>15</v>
      </c>
      <c r="D14" s="169"/>
      <c r="E14" s="11">
        <f>D14*$C$14/5</f>
        <v>0</v>
      </c>
      <c r="F14" s="169"/>
      <c r="G14" s="11">
        <f>F14*$C$14/5</f>
        <v>0</v>
      </c>
      <c r="H14" s="169"/>
      <c r="I14" s="11">
        <f>H14*$C$14/5</f>
        <v>0</v>
      </c>
    </row>
    <row r="15" spans="1:13" ht="141" hidden="1" customHeight="1" x14ac:dyDescent="0.5">
      <c r="A15" s="161"/>
      <c r="B15" s="39" t="s">
        <v>24</v>
      </c>
      <c r="C15" s="36"/>
      <c r="D15" s="170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34" t="s">
        <v>5</v>
      </c>
      <c r="B17" s="23" t="s">
        <v>6</v>
      </c>
      <c r="C17" s="24">
        <v>5</v>
      </c>
      <c r="D17" s="59"/>
      <c r="E17" s="11">
        <f>D17*$C$17/5</f>
        <v>0</v>
      </c>
      <c r="F17" s="59"/>
      <c r="G17" s="11">
        <f>F17*$C$17/5</f>
        <v>0</v>
      </c>
      <c r="H17" s="59"/>
      <c r="I17" s="11">
        <f>H17*$C$17/5</f>
        <v>0</v>
      </c>
    </row>
    <row r="18" spans="1:10" ht="46.5" hidden="1" x14ac:dyDescent="0.5">
      <c r="A18" s="234"/>
      <c r="B18" s="25" t="s">
        <v>7</v>
      </c>
      <c r="C18" s="13">
        <v>5</v>
      </c>
      <c r="D18" s="59"/>
      <c r="E18" s="11">
        <f>D18*$C$18/5</f>
        <v>0</v>
      </c>
      <c r="F18" s="59"/>
      <c r="G18" s="11">
        <f>F18*$C$18/5</f>
        <v>0</v>
      </c>
      <c r="H18" s="59"/>
      <c r="I18" s="11">
        <f>H18*$C$18/5</f>
        <v>0</v>
      </c>
    </row>
    <row r="19" spans="1:10" hidden="1" x14ac:dyDescent="0.5">
      <c r="A19" s="234"/>
      <c r="B19" s="26" t="s">
        <v>8</v>
      </c>
      <c r="C19" s="13">
        <v>5</v>
      </c>
      <c r="D19" s="59"/>
      <c r="E19" s="11">
        <f>D19*$C$19/5</f>
        <v>0</v>
      </c>
      <c r="F19" s="59"/>
      <c r="G19" s="11">
        <f>F19*$C$19/5</f>
        <v>0</v>
      </c>
      <c r="H19" s="59"/>
      <c r="I19" s="11">
        <f>H19*$C$19/5</f>
        <v>0</v>
      </c>
    </row>
    <row r="20" spans="1:10" hidden="1" x14ac:dyDescent="0.5">
      <c r="A20" s="234"/>
      <c r="B20" s="26" t="s">
        <v>9</v>
      </c>
      <c r="C20" s="13">
        <v>5</v>
      </c>
      <c r="D20" s="59"/>
      <c r="E20" s="11">
        <f>D20*$C$20/5</f>
        <v>0</v>
      </c>
      <c r="F20" s="59"/>
      <c r="G20" s="11">
        <f>F20*$C$20/5</f>
        <v>0</v>
      </c>
      <c r="H20" s="59"/>
      <c r="I20" s="11">
        <f>H20*$C$20/5</f>
        <v>0</v>
      </c>
    </row>
    <row r="21" spans="1:10" hidden="1" x14ac:dyDescent="0.5">
      <c r="A21" s="234"/>
      <c r="B21" s="27" t="s">
        <v>10</v>
      </c>
      <c r="C21" s="15">
        <v>5</v>
      </c>
      <c r="D21" s="61"/>
      <c r="E21" s="11">
        <f>D21*$C$21/5</f>
        <v>0</v>
      </c>
      <c r="F21" s="61"/>
      <c r="G21" s="11">
        <f>F21*$C$21/5</f>
        <v>0</v>
      </c>
      <c r="H21" s="61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35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customHeight="1" x14ac:dyDescent="0.5">
      <c r="A24" s="235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customHeight="1" x14ac:dyDescent="0.5">
      <c r="A25" s="235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x14ac:dyDescent="0.5">
      <c r="A26" s="235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51" t="s">
        <v>48</v>
      </c>
      <c r="E30" s="154">
        <f>E28*100/(25-D31)</f>
        <v>0</v>
      </c>
      <c r="G30" s="154">
        <f>G28*100/(25-F31)</f>
        <v>0</v>
      </c>
      <c r="I30" s="154">
        <f>I28*100/(25-H31)</f>
        <v>0</v>
      </c>
    </row>
    <row r="31" spans="1:10" x14ac:dyDescent="0.5">
      <c r="B31" s="151" t="s">
        <v>49</v>
      </c>
      <c r="D31" s="157"/>
      <c r="F31" s="157"/>
      <c r="H31" s="157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A4" sqref="A4"/>
    </sheetView>
  </sheetViews>
  <sheetFormatPr defaultColWidth="15.85546875" defaultRowHeight="21" x14ac:dyDescent="0.25"/>
  <cols>
    <col min="1" max="1" width="25" style="85" customWidth="1"/>
    <col min="2" max="16384" width="15.85546875" style="85"/>
  </cols>
  <sheetData>
    <row r="2" spans="1:7" ht="58.5" customHeight="1" x14ac:dyDescent="0.25">
      <c r="A2" s="238" t="s">
        <v>43</v>
      </c>
      <c r="B2" s="84" t="s">
        <v>52</v>
      </c>
      <c r="C2" s="239" t="s">
        <v>60</v>
      </c>
      <c r="D2" s="240"/>
      <c r="E2" s="241"/>
      <c r="F2" s="84" t="s">
        <v>44</v>
      </c>
      <c r="G2" s="149" t="s">
        <v>53</v>
      </c>
    </row>
    <row r="3" spans="1:7" x14ac:dyDescent="0.25">
      <c r="A3" s="238"/>
      <c r="B3" s="147">
        <v>0.25</v>
      </c>
      <c r="C3" s="84" t="s">
        <v>45</v>
      </c>
      <c r="D3" s="84" t="s">
        <v>46</v>
      </c>
      <c r="E3" s="84" t="s">
        <v>51</v>
      </c>
      <c r="F3" s="148">
        <v>0.2</v>
      </c>
      <c r="G3" s="84"/>
    </row>
    <row r="4" spans="1:7" x14ac:dyDescent="0.25">
      <c r="A4" s="231"/>
      <c r="B4" s="150">
        <f>ประธานสาขา!$E$30*25/100</f>
        <v>0</v>
      </c>
      <c r="C4" s="84">
        <f>ประเมินผู้อื่น!$E$30*15/100</f>
        <v>0</v>
      </c>
      <c r="D4" s="160">
        <f>ประเมินผู้อื่น!$G$30*15/100</f>
        <v>0</v>
      </c>
      <c r="E4" s="152">
        <f>AVERAGE(C4:D4)</f>
        <v>0</v>
      </c>
      <c r="F4" s="150">
        <f>ประเมินตนเอง!$E$30*20/100</f>
        <v>0</v>
      </c>
      <c r="G4" s="173">
        <f>B4+E4+F4</f>
        <v>0</v>
      </c>
    </row>
  </sheetData>
  <sheetProtection algorithmName="SHA-512" hashValue="6WbyRc1PzZqHneJZI0Q5H3Xk2DoiV3dLm+pOgP9v9O29YomtftRDkTSF4eTCna6e5fMZCE6I3c3bphgVuGrKEQ==" saltValue="+P3e+IqvFuBoKjngLvuXbQ==" spinCount="100000" sheet="1" objects="1" scenarios="1" formatColumns="0"/>
  <mergeCells count="2">
    <mergeCell ref="A2:A3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ประธานสาขา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Nurse</cp:lastModifiedBy>
  <cp:lastPrinted>2020-03-25T06:45:58Z</cp:lastPrinted>
  <dcterms:created xsi:type="dcterms:W3CDTF">2013-03-30T06:31:24Z</dcterms:created>
  <dcterms:modified xsi:type="dcterms:W3CDTF">2022-02-23T03:07:11Z</dcterms:modified>
</cp:coreProperties>
</file>